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 - ufes.br\Education\Teacher\UFES\COM10733-Gerência de Projetos de Software\Modelos de Artefatos\"/>
    </mc:Choice>
  </mc:AlternateContent>
  <xr:revisionPtr revIDLastSave="47" documentId="11_7B9DB84E42697B72632C3B610E378D9CB48696E5" xr6:coauthVersionLast="45" xr6:coauthVersionMax="45" xr10:uidLastSave="{4F16A637-C324-4547-90F3-35C6D9FAA510}"/>
  <bookViews>
    <workbookView xWindow="-108" yWindow="-108" windowWidth="23256" windowHeight="12576" xr2:uid="{00000000-000D-0000-FFFF-FFFF00000000}"/>
  </bookViews>
  <sheets>
    <sheet name="Dados do Projeto" sheetId="1" r:id="rId1"/>
    <sheet name="Métrica" sheetId="2" r:id="rId2"/>
    <sheet name="Glossario" sheetId="3" r:id="rId3"/>
    <sheet name="Resumo da Contagem" sheetId="4" r:id="rId4"/>
  </sheets>
  <definedNames>
    <definedName name="_xlnm._FilterDatabase" localSheetId="1" hidden="1">Métrica!#REF!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4" i="2" l="1"/>
  <c r="E14" i="2"/>
  <c r="F13" i="2"/>
  <c r="E13" i="2"/>
  <c r="F12" i="2"/>
  <c r="E12" i="2"/>
  <c r="F11" i="2"/>
  <c r="E11" i="2"/>
  <c r="F6" i="2"/>
  <c r="F7" i="2"/>
  <c r="F8" i="2"/>
  <c r="F9" i="2"/>
  <c r="F10" i="2"/>
  <c r="E16" i="2"/>
  <c r="F16" i="2" s="1"/>
  <c r="E10" i="2"/>
  <c r="E5" i="2"/>
  <c r="F5" i="2" s="1"/>
  <c r="E6" i="2"/>
  <c r="E7" i="2"/>
  <c r="E8" i="2"/>
  <c r="E9" i="2"/>
  <c r="E4" i="2"/>
  <c r="F4" i="2" s="1"/>
  <c r="F2" i="2" l="1"/>
  <c r="C4" i="4" s="1"/>
  <c r="C5" i="4" s="1"/>
</calcChain>
</file>

<file path=xl/sharedStrings.xml><?xml version="1.0" encoding="utf-8"?>
<sst xmlns="http://schemas.openxmlformats.org/spreadsheetml/2006/main" count="32" uniqueCount="27">
  <si>
    <t>Nome do Projeto</t>
  </si>
  <si>
    <t>Versão da Contagem</t>
  </si>
  <si>
    <t>Analista de Sistemas</t>
  </si>
  <si>
    <t>Processo Elementar</t>
  </si>
  <si>
    <t>Tipo</t>
  </si>
  <si>
    <t>Tipos de Processos Elementares</t>
  </si>
  <si>
    <t>EE</t>
  </si>
  <si>
    <t>CE</t>
  </si>
  <si>
    <t>SE</t>
  </si>
  <si>
    <t>Arquivos</t>
  </si>
  <si>
    <t>ALI</t>
  </si>
  <si>
    <t>AIE</t>
  </si>
  <si>
    <t>Entrada Externa</t>
  </si>
  <si>
    <t>Consulta Externa</t>
  </si>
  <si>
    <t>Saída Externa</t>
  </si>
  <si>
    <t>Arquivo Lógico Interno</t>
  </si>
  <si>
    <t>Arquivo de Interface Externa</t>
  </si>
  <si>
    <t>TD</t>
  </si>
  <si>
    <t>AR</t>
  </si>
  <si>
    <t>TR</t>
  </si>
  <si>
    <t>Complexidade</t>
  </si>
  <si>
    <t>PF</t>
  </si>
  <si>
    <t>Total de PF</t>
  </si>
  <si>
    <t>Estimativa de Pontos de Função</t>
  </si>
  <si>
    <t>Total de Pontos de Função</t>
  </si>
  <si>
    <t>Produtividade (Horas / PF)</t>
  </si>
  <si>
    <t>Total de Horas do Projeto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</si>
</sst>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4"/>
      <name val="Arial"/>
    </font>
    <font>
      <sz val="8"/>
      <name val="Arial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</font>
  </fonts>
  <fills count="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8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1" fillId="7" borderId="0" applyNumberFormat="0" applyBorder="0" applyAlignment="0" applyProtection="0"/>
  </cellStyleXfs>
  <cellXfs count="16">
    <xf numFmtId="0" fontId="0" fillId="0" borderId="0" xfId="0"/>
    <xf numFmtId="0" fontId="2" fillId="0" borderId="1" xfId="0" applyFont="1" applyBorder="1"/>
    <xf numFmtId="0" fontId="4" fillId="4" borderId="0" xfId="4"/>
    <xf numFmtId="0" fontId="4" fillId="6" borderId="0" xfId="5"/>
    <xf numFmtId="0" fontId="4" fillId="3" borderId="1" xfId="3" applyBorder="1"/>
    <xf numFmtId="0" fontId="4" fillId="6" borderId="0" xfId="5" applyFont="1"/>
    <xf numFmtId="0" fontId="6" fillId="0" borderId="0" xfId="0" applyFont="1"/>
    <xf numFmtId="0" fontId="5" fillId="5" borderId="0" xfId="1" applyFont="1"/>
    <xf numFmtId="0" fontId="4" fillId="2" borderId="0" xfId="2" applyFont="1" applyAlignment="1"/>
    <xf numFmtId="0" fontId="4" fillId="2" borderId="0" xfId="2" applyFont="1" applyAlignment="1">
      <alignment horizontal="center"/>
    </xf>
    <xf numFmtId="0" fontId="4" fillId="2" borderId="0" xfId="2" applyFont="1"/>
    <xf numFmtId="0" fontId="6" fillId="0" borderId="0" xfId="0" applyFont="1" applyAlignment="1">
      <alignment horizontal="center"/>
    </xf>
    <xf numFmtId="0" fontId="0" fillId="0" borderId="1" xfId="0" applyBorder="1"/>
    <xf numFmtId="0" fontId="4" fillId="4" borderId="1" xfId="4" applyBorder="1"/>
    <xf numFmtId="0" fontId="1" fillId="7" borderId="1" xfId="6" applyBorder="1"/>
    <xf numFmtId="0" fontId="4" fillId="6" borderId="0" xfId="5" applyFont="1" applyAlignment="1">
      <alignment horizontal="center" vertical="center"/>
    </xf>
  </cellXfs>
  <cellStyles count="7">
    <cellStyle name="20% - Ênfase5" xfId="6" builtinId="46"/>
    <cellStyle name="40% - Ênfase5" xfId="1" builtinId="47"/>
    <cellStyle name="Ênfase1" xfId="2" builtinId="29"/>
    <cellStyle name="Ênfase2" xfId="3" builtinId="33"/>
    <cellStyle name="Ênfase5" xfId="4" builtinId="45"/>
    <cellStyle name="Ênfase6" xfId="5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5:D7"/>
  <sheetViews>
    <sheetView tabSelected="1" zoomScale="145" zoomScaleNormal="145" workbookViewId="0">
      <selection activeCell="C21" sqref="C21"/>
    </sheetView>
  </sheetViews>
  <sheetFormatPr defaultRowHeight="13.2" x14ac:dyDescent="0.25"/>
  <cols>
    <col min="3" max="3" width="27.5546875" bestFit="1" customWidth="1"/>
    <col min="4" max="4" width="51.88671875" customWidth="1"/>
  </cols>
  <sheetData>
    <row r="5" spans="3:4" ht="17.399999999999999" x14ac:dyDescent="0.3">
      <c r="C5" s="4" t="s">
        <v>0</v>
      </c>
      <c r="D5" s="1"/>
    </row>
    <row r="6" spans="3:4" ht="17.399999999999999" x14ac:dyDescent="0.3">
      <c r="C6" s="4" t="s">
        <v>1</v>
      </c>
      <c r="D6" s="1"/>
    </row>
    <row r="7" spans="3:4" ht="17.399999999999999" x14ac:dyDescent="0.3">
      <c r="C7" s="4" t="s">
        <v>2</v>
      </c>
      <c r="D7" s="1"/>
    </row>
  </sheetData>
  <phoneticPr fontId="3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zoomScale="160" zoomScaleNormal="160" workbookViewId="0">
      <selection activeCell="A16" sqref="A16"/>
    </sheetView>
  </sheetViews>
  <sheetFormatPr defaultColWidth="9.109375" defaultRowHeight="13.8" x14ac:dyDescent="0.25"/>
  <cols>
    <col min="1" max="1" width="51.6640625" style="6" customWidth="1"/>
    <col min="2" max="2" width="9.109375" style="11"/>
    <col min="3" max="4" width="9.109375" style="6"/>
    <col min="5" max="5" width="15.88671875" style="11" customWidth="1"/>
    <col min="6" max="6" width="10.5546875" style="6" bestFit="1" customWidth="1"/>
    <col min="7" max="16384" width="9.109375" style="6"/>
  </cols>
  <sheetData>
    <row r="1" spans="1:6" ht="14.4" x14ac:dyDescent="0.3">
      <c r="A1" s="15" t="s">
        <v>23</v>
      </c>
      <c r="B1" s="15"/>
      <c r="C1" s="15"/>
      <c r="D1" s="15"/>
      <c r="E1" s="15"/>
      <c r="F1" s="5" t="s">
        <v>22</v>
      </c>
    </row>
    <row r="2" spans="1:6" ht="14.4" x14ac:dyDescent="0.3">
      <c r="A2" s="15"/>
      <c r="B2" s="15"/>
      <c r="C2" s="15"/>
      <c r="D2" s="15"/>
      <c r="E2" s="15"/>
      <c r="F2" s="7">
        <f>SUM(F4:F65004)</f>
        <v>0</v>
      </c>
    </row>
    <row r="3" spans="1:6" ht="14.4" x14ac:dyDescent="0.3">
      <c r="A3" s="8" t="s">
        <v>3</v>
      </c>
      <c r="B3" s="9" t="s">
        <v>4</v>
      </c>
      <c r="C3" s="9" t="s">
        <v>17</v>
      </c>
      <c r="D3" s="9" t="s">
        <v>18</v>
      </c>
      <c r="E3" s="9" t="s">
        <v>20</v>
      </c>
      <c r="F3" s="9" t="s">
        <v>21</v>
      </c>
    </row>
    <row r="4" spans="1:6" x14ac:dyDescent="0.25">
      <c r="E4" s="11" t="str">
        <f>IF(B4&lt;&gt;"",IF(B4="EE",IF(OR(AND(D4&lt;2,C4&lt;=15),AND(D4=2,C4&lt;5)),"Baixa",IF(OR(AND(D4&lt;2,C4&gt;15),AND(D4=2,C4&lt;=15),AND(D4&gt;2,C4&lt;5)),"Média","Alta")),IF(OR(B4="CE",B4="SE"),IF(OR(AND(D4&lt;2,C4&lt;=19),AND(OR(D4=2,D4=3),C4&lt;6)),"Baixa",IF(OR(AND(D4&lt;2,C4&gt;19),AND(OR(D4=2,D4=3),C4&lt;=19),AND(D4&gt;3,C4&lt;6)),"Média","Alta")))),"")</f>
        <v/>
      </c>
      <c r="F4" s="6" t="str">
        <f>IF(B4&lt;&gt;"",IF(OR(B4="EE",B4="CE"),IF(E4="Baixa",3,IF(E4="Média",4,6)),IF(B4="SE",IF(E4="Baixa",4,IF(E4="Média",5,7)))),"")</f>
        <v/>
      </c>
    </row>
    <row r="5" spans="1:6" x14ac:dyDescent="0.25">
      <c r="E5" s="11" t="str">
        <f t="shared" ref="E5:E10" si="0">IF(B5&lt;&gt;"",IF(B5="EE",IF(OR(AND(D5&lt;2,C5&lt;=15),AND(D5=2,C5&lt;5)),"Baixa",IF(OR(AND(D5&lt;2,C5&gt;15),AND(D5=2,C5&lt;=15),AND(D5&gt;2,C5&lt;5)),"Média","Alta")),IF(OR(B5="CE",B5="SE"),IF(OR(AND(D5&lt;2,C5&lt;=19),AND(OR(D5=2,D5=3),C5&lt;6)),"Baixa",IF(OR(AND(D5&lt;2,C5&gt;19),AND(OR(D5=2,D5=3),C5&lt;=19),AND(D5&gt;3,C5&lt;6)),"Média","Alta")))),"")</f>
        <v/>
      </c>
      <c r="F5" s="6" t="str">
        <f t="shared" ref="F5:F10" si="1">IF(B5&lt;&gt;"",IF(OR(B5="EE",B5="CE"),IF(E5="Baixa",3,IF(E5="Média",4,6)),IF(B5="SE",IF(E5="Baixa",4,IF(E5="Média",5,7)))),"")</f>
        <v/>
      </c>
    </row>
    <row r="6" spans="1:6" x14ac:dyDescent="0.25">
      <c r="E6" s="11" t="str">
        <f t="shared" si="0"/>
        <v/>
      </c>
      <c r="F6" s="6" t="str">
        <f t="shared" si="1"/>
        <v/>
      </c>
    </row>
    <row r="7" spans="1:6" x14ac:dyDescent="0.25">
      <c r="E7" s="11" t="str">
        <f t="shared" si="0"/>
        <v/>
      </c>
      <c r="F7" s="6" t="str">
        <f t="shared" si="1"/>
        <v/>
      </c>
    </row>
    <row r="8" spans="1:6" x14ac:dyDescent="0.25">
      <c r="E8" s="11" t="str">
        <f t="shared" si="0"/>
        <v/>
      </c>
      <c r="F8" s="6" t="str">
        <f t="shared" si="1"/>
        <v/>
      </c>
    </row>
    <row r="9" spans="1:6" x14ac:dyDescent="0.25">
      <c r="E9" s="11" t="str">
        <f t="shared" si="0"/>
        <v/>
      </c>
      <c r="F9" s="6" t="str">
        <f t="shared" si="1"/>
        <v/>
      </c>
    </row>
    <row r="10" spans="1:6" x14ac:dyDescent="0.25">
      <c r="E10" s="11" t="str">
        <f t="shared" si="0"/>
        <v/>
      </c>
      <c r="F10" s="6" t="str">
        <f t="shared" si="1"/>
        <v/>
      </c>
    </row>
    <row r="11" spans="1:6" x14ac:dyDescent="0.25">
      <c r="E11" s="11" t="str">
        <f t="shared" ref="E11:E14" si="2">IF(B11&lt;&gt;"",IF(B11="EE",IF(OR(AND(D11&lt;2,C11&lt;=15),AND(D11=2,C11&lt;5)),"Baixa",IF(OR(AND(D11&lt;2,C11&gt;15),AND(D11=2,C11&lt;=15),AND(D11&gt;2,C11&lt;5)),"Média","Alta")),IF(OR(B11="CE",B11="SE"),IF(OR(AND(D11&lt;2,C11&lt;=19),AND(OR(D11=2,D11=3),C11&lt;6)),"Baixa",IF(OR(AND(D11&lt;2,C11&gt;19),AND(OR(D11=2,D11=3),C11&lt;=19),AND(D11&gt;3,C11&lt;6)),"Média","Alta")))),"")</f>
        <v/>
      </c>
      <c r="F11" s="6" t="str">
        <f t="shared" ref="F11:F14" si="3">IF(B11&lt;&gt;"",IF(OR(B11="EE",B11="CE"),IF(E11="Baixa",3,IF(E11="Média",4,6)),IF(B11="SE",IF(E11="Baixa",4,IF(E11="Média",5,7)))),"")</f>
        <v/>
      </c>
    </row>
    <row r="12" spans="1:6" x14ac:dyDescent="0.25">
      <c r="E12" s="11" t="str">
        <f t="shared" si="2"/>
        <v/>
      </c>
      <c r="F12" s="6" t="str">
        <f t="shared" si="3"/>
        <v/>
      </c>
    </row>
    <row r="13" spans="1:6" x14ac:dyDescent="0.25">
      <c r="E13" s="11" t="str">
        <f t="shared" si="2"/>
        <v/>
      </c>
      <c r="F13" s="6" t="str">
        <f t="shared" si="3"/>
        <v/>
      </c>
    </row>
    <row r="14" spans="1:6" x14ac:dyDescent="0.25">
      <c r="E14" s="11" t="str">
        <f t="shared" si="2"/>
        <v/>
      </c>
      <c r="F14" s="6" t="str">
        <f t="shared" si="3"/>
        <v/>
      </c>
    </row>
    <row r="15" spans="1:6" ht="14.4" x14ac:dyDescent="0.3">
      <c r="A15" s="10" t="s">
        <v>9</v>
      </c>
      <c r="B15" s="9" t="s">
        <v>4</v>
      </c>
      <c r="C15" s="9" t="s">
        <v>17</v>
      </c>
      <c r="D15" s="9" t="s">
        <v>19</v>
      </c>
      <c r="E15" s="9" t="s">
        <v>20</v>
      </c>
      <c r="F15" s="9" t="s">
        <v>21</v>
      </c>
    </row>
    <row r="16" spans="1:6" x14ac:dyDescent="0.25">
      <c r="E16" s="11" t="str">
        <f>IF(B16&lt;&gt;"",IF(OR(B16="ALI",B16="AIE"),IF(OR(AND(D16&lt;2,C16&lt;=50),AND(AND(D16&gt;=2,D16&lt;=5),C16&lt;20)),"Baixa",IF(OR(AND(D16&lt;2,C16&gt;50),AND(AND(D16&gt;=2,D16&lt;=5),AND(C16&gt;=20,C16&lt;=50)),AND(D16&gt;5,C16&lt;20)),"Média","Alta"))),"")</f>
        <v/>
      </c>
      <c r="F16" s="6" t="str">
        <f>IF(B16&lt;&gt;"",IF(B16="ALI",IF(E16="Baixa",7,IF(E16="Média",10,15)),IF(B16="AIE",IF(E16="Baixa",5,IF(E16="Média",7,10)))),"")</f>
        <v/>
      </c>
    </row>
  </sheetData>
  <mergeCells count="1">
    <mergeCell ref="A1:E2"/>
  </mergeCells>
  <phoneticPr fontId="3" type="noConversion"/>
  <dataValidations count="2">
    <dataValidation type="list" allowBlank="1" showInputMessage="1" showErrorMessage="1" sqref="B4:B14" xr:uid="{00000000-0002-0000-0100-000000000000}">
      <formula1>"EE,SE,CE"</formula1>
    </dataValidation>
    <dataValidation type="list" allowBlank="1" showInputMessage="1" showErrorMessage="1" sqref="B16" xr:uid="{00000000-0002-0000-0100-000001000000}">
      <formula1>"ALI,AIE"</formula1>
    </dataValidation>
  </dataValidations>
  <pageMargins left="0.78740157499999996" right="0.78740157499999996" top="0.984251969" bottom="0.984251969" header="0.49212598499999999" footer="0.49212598499999999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workbookViewId="0">
      <selection activeCell="B2" sqref="B2"/>
    </sheetView>
  </sheetViews>
  <sheetFormatPr defaultRowHeight="13.2" x14ac:dyDescent="0.25"/>
  <cols>
    <col min="1" max="1" width="15.44140625" customWidth="1"/>
    <col min="2" max="2" width="19.44140625" customWidth="1"/>
    <col min="3" max="3" width="11.88671875" customWidth="1"/>
    <col min="4" max="4" width="24.88671875" bestFit="1" customWidth="1"/>
  </cols>
  <sheetData>
    <row r="1" spans="1:4" ht="14.4" x14ac:dyDescent="0.3">
      <c r="A1" s="2" t="s">
        <v>5</v>
      </c>
      <c r="B1" s="2"/>
      <c r="C1" s="3" t="s">
        <v>9</v>
      </c>
      <c r="D1" s="3"/>
    </row>
    <row r="2" spans="1:4" x14ac:dyDescent="0.25">
      <c r="A2" t="s">
        <v>6</v>
      </c>
      <c r="B2" t="s">
        <v>12</v>
      </c>
      <c r="C2" t="s">
        <v>10</v>
      </c>
      <c r="D2" t="s">
        <v>15</v>
      </c>
    </row>
    <row r="3" spans="1:4" x14ac:dyDescent="0.25">
      <c r="A3" t="s">
        <v>7</v>
      </c>
      <c r="B3" t="s">
        <v>13</v>
      </c>
      <c r="C3" t="s">
        <v>11</v>
      </c>
      <c r="D3" t="s">
        <v>16</v>
      </c>
    </row>
    <row r="4" spans="1:4" x14ac:dyDescent="0.25">
      <c r="A4" t="s">
        <v>8</v>
      </c>
      <c r="B4" t="s">
        <v>14</v>
      </c>
    </row>
  </sheetData>
  <phoneticPr fontId="3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5"/>
  <sheetViews>
    <sheetView zoomScale="160" zoomScaleNormal="160" workbookViewId="0">
      <selection activeCell="C3" sqref="C3"/>
    </sheetView>
  </sheetViews>
  <sheetFormatPr defaultRowHeight="13.2" x14ac:dyDescent="0.25"/>
  <cols>
    <col min="2" max="2" width="26" customWidth="1"/>
    <col min="3" max="3" width="25" customWidth="1"/>
  </cols>
  <sheetData>
    <row r="3" spans="2:3" ht="14.4" x14ac:dyDescent="0.3">
      <c r="B3" s="13" t="s">
        <v>25</v>
      </c>
      <c r="C3" s="12">
        <v>8</v>
      </c>
    </row>
    <row r="4" spans="2:3" ht="14.4" x14ac:dyDescent="0.3">
      <c r="B4" s="13" t="s">
        <v>24</v>
      </c>
      <c r="C4" s="14">
        <f>Métrica!F2</f>
        <v>0</v>
      </c>
    </row>
    <row r="5" spans="2:3" ht="14.4" x14ac:dyDescent="0.3">
      <c r="B5" s="13" t="s">
        <v>26</v>
      </c>
      <c r="C5" s="14">
        <f>C3*C4</f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Dados do Projeto</vt:lpstr>
      <vt:lpstr>Métrica</vt:lpstr>
      <vt:lpstr>Glossario</vt:lpstr>
      <vt:lpstr>Resumo da Contagem</vt:lpstr>
    </vt:vector>
  </TitlesOfParts>
  <Company>UCL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UCL</dc:creator>
  <cp:lastModifiedBy>Marcelo Otone Aguiar</cp:lastModifiedBy>
  <dcterms:created xsi:type="dcterms:W3CDTF">2015-06-16T18:36:27Z</dcterms:created>
  <dcterms:modified xsi:type="dcterms:W3CDTF">2020-11-06T20:16:05Z</dcterms:modified>
</cp:coreProperties>
</file>